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убсиии,субвенции 2023-25" sheetId="1" state="visible" r:id="rId1"/>
  </sheets>
  <definedNames>
    <definedName name="_xlnm.Print_Area" localSheetId="0">'субсиии,субвенции 2023-25'!$A$1:$E$104</definedName>
  </definedNames>
  <calcPr/>
</workbook>
</file>

<file path=xl/sharedStrings.xml><?xml version="1.0" encoding="utf-8"?>
<sst xmlns="http://schemas.openxmlformats.org/spreadsheetml/2006/main" count="91" uniqueCount="91">
  <si>
    <t xml:space="preserve">Приложение 5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</si>
  <si>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</si>
  <si>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</si>
  <si>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</si>
  <si>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 № ____________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</si>
  <si>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</si>
  <si>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 xml:space="preserve">"Приложение 5</t>
  </si>
  <si>
    <t xml:space="preserve">от 27.12.2022 года № 35/6</t>
  </si>
  <si>
    <t xml:space="preserve">"О бюджете городского округа Серебряные Пруды  Московской области на 2023 год и на плановый период 2024 и 2025 годов"</t>
  </si>
  <si>
    <t xml:space="preserve">(в редакции решения Совета депутатов городского округа Серебряные Пруды Московской области                                    от ____________№_________ )</t>
  </si>
  <si>
    <t xml:space="preserve"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</si>
  <si>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 xml:space="preserve"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</si>
  <si>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</si>
  <si>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 xml:space="preserve">Наименование субвенции</t>
  </si>
  <si>
    <t xml:space="preserve">2023 год</t>
  </si>
  <si>
    <t xml:space="preserve">2024 год</t>
  </si>
  <si>
    <t xml:space="preserve">2025 год</t>
  </si>
  <si>
    <t xml:space="preserve"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</si>
  <si>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</si>
  <si>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</si>
  <si>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 xml:space="preserve"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</si>
  <si>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</si>
  <si>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</si>
  <si>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 xml:space="preserve"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</si>
  <si>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</si>
  <si>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</si>
  <si>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</si>
  <si>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</si>
  <si>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</si>
  <si>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</si>
  <si>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</si>
  <si>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</si>
  <si>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</si>
  <si>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Осуществление государственных полномочий Московской области в области земельных отношений</t>
  </si>
  <si>
    <t xml:space="preserve"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</si>
  <si>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 xml:space="preserve"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</si>
  <si>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</si>
  <si>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 xml:space="preserve">1.2 Предельные размеры субсидий, предоставляемых городскому округу Серебряные Пруды Московской области из бюджета Московской области</t>
  </si>
  <si>
    <t xml:space="preserve"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</si>
  <si>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</si>
  <si>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 xml:space="preserve">Приобретение музыкальных инструментов для муниципальных организаций дополнительного образования в сфере культуры</t>
  </si>
  <si>
    <t xml:space="preserve">Мероприятия по проведению капитального ремонта в муниципальных дошкольных образовательных организациях в Московской области</t>
  </si>
  <si>
    <t xml:space="preserve">Приобретение автобусов для доставки обучающихся в общеобразовательные организации, расположенные в сельских населенных пунктах</t>
  </si>
  <si>
    <t xml:space="preserve">Реализация мероприятий федеральной целевой программы
 «Увековечение памяти погибших при защите Отечества на 2019-2024 годы»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</si>
  <si>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</si>
  <si>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 xml:space="preserve">Проведение работ по капитальному ремонту зданий региональных (муниципальных) общеобразовательных организаций (обл.блок)</t>
  </si>
  <si>
    <t xml:space="preserve">Проведение работ по капитальному ремонту зданий региональных (муниципальных) общеобразовательных организаций (фед.блок)</t>
  </si>
  <si>
    <t xml:space="preserve">Оснащение отремонтированных зданий общеобразовательных организаций средствами обучения и воспитания (обл.блок)</t>
  </si>
  <si>
    <t xml:space="preserve">Оснащение отремонтированных зданий общеобразовательных организаций средствами обучения и воспитания (фед.блок)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</si>
  <si>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</si>
  <si>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</si>
  <si>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</si>
  <si>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 xml:space="preserve"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</si>
  <si>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 xml:space="preserve"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</si>
  <si>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</si>
  <si>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 xml:space="preserve">Строительство газопровода к населенным пунктам с последующей газификацией</t>
  </si>
  <si>
    <t xml:space="preserve"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</si>
  <si>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</si>
  <si>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</si>
  <si>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 xml:space="preserve">Обеспечение образовательных организаций материально-технической базой для внедрения цифровой образовательной среды</t>
  </si>
  <si>
    <t xml:space="preserve">Оснащение планшетными компьютерами общеобразовательных организаций в Московской области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</si>
  <si>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</si>
  <si>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</si>
  <si>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 xml:space="preserve">Ремонт подъездов в многоквартирных домах</t>
  </si>
  <si>
    <t xml:space="preserve"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</si>
  <si>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Обустройство и установка детских, игровых площадок на территории муниципальных образований Московской области</t>
  </si>
  <si>
    <t xml:space="preserve">Ремонт дворовых территорий</t>
  </si>
  <si>
    <t xml:space="preserve">Устройство и капитальный ремонт систем наружного освещения в рамках реализации проекта «Светлый город»</t>
  </si>
  <si>
    <t xml:space="preserve"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</si>
  <si>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</si>
  <si>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 xml:space="preserve">Ямочный ремонт асфальтового покрытия дворовых территорий</t>
  </si>
  <si>
    <t xml:space="preserve">Реализация мероприятий по модернизации школьных систем образования</t>
  </si>
  <si>
    <t xml:space="preserve">Создание и ремонт пешеходных коммуникаций</t>
  </si>
  <si>
    <t xml:space="preserve"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</si>
  <si>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</si>
  <si>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 xml:space="preserve">Благоустройство территорий муниципальных общеобразовательных организаций, в зданиях которых выполнен капитальный ремонт</t>
  </si>
  <si>
    <t xml:space="preserve"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</si>
  <si>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Реализация проектов граждан, сформированных в рамках практик инициативного бюджетирования</t>
  </si>
  <si>
    <t xml:space="preserve"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</si>
  <si>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 xml:space="preserve"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</si>
  <si>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</si>
  <si>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</si>
  <si>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</si>
  <si>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 xml:space="preserve">Итого </t>
  </si>
  <si>
    <t xml:space="preserve">1.3 Иные межбюджетные трансферты, предоставляемых городскому округу Серебряные Пруды Московской области из бюджета Московской области</t>
  </si>
  <si>
    <t xml:space="preserve"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</si>
  <si>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</si>
  <si>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</si>
  <si>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 xml:space="preserve"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</si>
  <si>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 xml:space="preserve">Сохранение достигнутого уровня заработной платы работников муниципальных учреждений культуры</t>
  </si>
  <si>
    <t xml:space="preserve">Всего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</si>
</sst>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00"/>
    <numFmt numFmtId="161" formatCode="#,##0.0"/>
  </numFmts>
  <fonts count="31">
    <font>
      <name val="Arial"/>
      <color theme="1"/>
      <sz val="10.000000"/>
    </font>
    <font>
      <name val="Calibri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Calibri"/>
      <color indexed="20"/>
      <sz val="11.000000"/>
    </font>
    <font>
      <name val="Calibri"/>
      <i/>
      <color indexed="23"/>
      <sz val="11.000000"/>
    </font>
    <font>
      <name val="Arial"/>
      <sz val="10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"/>
      <b/>
      <sz val="14.000000"/>
    </font>
    <font>
      <name val="Times New Roman"/>
      <sz val="14.000000"/>
    </font>
    <font>
      <name val="Arial"/>
      <sz val="12.000000"/>
    </font>
    <font>
      <name val="Times New Roman"/>
      <sz val="12.000000"/>
    </font>
    <font>
      <name val="Times New Roman"/>
      <b/>
      <sz val="12.000000"/>
    </font>
    <font>
      <name val="Times New Roman"/>
      <sz val="13.000000"/>
    </font>
    <font>
      <name val="Arial"/>
      <color indexed="2"/>
      <sz val="10.000000"/>
    </font>
    <font>
      <name val="Times New Roman"/>
      <color indexed="2"/>
      <sz val="12.000000"/>
    </font>
    <font>
      <name val="Times New Roman"/>
      <color indexed="2"/>
      <sz val="11.000000"/>
    </font>
    <font>
      <name val="Arial"/>
      <sz val="14.000000"/>
    </font>
    <font>
      <name val="Times New Roman"/>
      <sz val="11.000000"/>
    </font>
    <font>
      <name val="Times New Roman"/>
      <b/>
      <color indexed="2"/>
      <sz val="12.000000"/>
    </font>
    <font>
      <name val="Arial"/>
      <color indexed="2"/>
      <sz val="14.000000"/>
    </font>
    <font>
      <name val="Times New Roman"/>
      <color indexed="2"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3" borderId="0" numFmtId="0" applyNumberFormat="1" applyFont="1" applyFill="1" applyBorder="1"/>
    <xf fontId="1" fillId="14" borderId="0" numFmtId="0" applyNumberFormat="1" applyFont="1" applyFill="1" applyBorder="1"/>
    <xf fontId="1" fillId="19" borderId="0" numFmtId="0" applyNumberFormat="1" applyFont="1" applyFill="1" applyBorder="1"/>
    <xf fontId="2" fillId="7" borderId="1" numFmtId="0" applyNumberFormat="1" applyFont="1" applyFill="1" applyBorder="1"/>
    <xf fontId="3" fillId="20" borderId="2" numFmtId="0" applyNumberFormat="1" applyFont="1" applyFill="1" applyBorder="1"/>
    <xf fontId="4" fillId="20" borderId="1" numFmtId="0" applyNumberFormat="1" applyFont="1" applyFill="1" applyBorder="1"/>
    <xf fontId="5" fillId="0" borderId="3" numFmtId="0" applyNumberFormat="1" applyFont="1" applyFill="1" applyBorder="1"/>
    <xf fontId="6" fillId="0" borderId="4" numFmtId="0" applyNumberFormat="1" applyFont="1" applyFill="1" applyBorder="1"/>
    <xf fontId="7" fillId="0" borderId="5" numFmtId="0" applyNumberFormat="1" applyFont="1" applyFill="1" applyBorder="1"/>
    <xf fontId="7" fillId="0" borderId="0" numFmtId="0" applyNumberFormat="1" applyFont="1" applyFill="1" applyBorder="1"/>
    <xf fontId="8" fillId="0" borderId="6" numFmtId="0" applyNumberFormat="1" applyFont="1" applyFill="1" applyBorder="1"/>
    <xf fontId="8" fillId="21" borderId="7" numFmtId="0" applyNumberFormat="1" applyFont="1" applyFill="1" applyBorder="1"/>
    <xf fontId="9" fillId="0" borderId="0" numFmtId="0" applyNumberFormat="1" applyFont="1" applyFill="1" applyBorder="1"/>
    <xf fontId="10" fillId="22" borderId="0" numFmtId="0" applyNumberFormat="1" applyFont="1" applyFill="1" applyBorder="1"/>
    <xf fontId="11" fillId="3" borderId="0" numFmtId="0" applyNumberFormat="1" applyFont="1" applyFill="1" applyBorder="1"/>
    <xf fontId="12" fillId="0" borderId="0" numFmtId="0" applyNumberFormat="1" applyFont="1" applyFill="1" applyBorder="1"/>
    <xf fontId="13" fillId="23" borderId="8" numFmtId="0" applyNumberFormat="1" applyFont="1" applyFill="1" applyBorder="1"/>
    <xf fontId="14" fillId="0" borderId="9" numFmtId="0" applyNumberFormat="1" applyFont="1" applyFill="1" applyBorder="1"/>
    <xf fontId="15" fillId="0" borderId="0" numFmtId="0" applyNumberFormat="1" applyFont="1" applyFill="1" applyBorder="1"/>
    <xf fontId="16" fillId="4" borderId="0" numFmtId="0" applyNumberFormat="1" applyFont="1" applyFill="1" applyBorder="1"/>
  </cellStyleXfs>
  <cellXfs count="58">
    <xf fontId="0" fillId="0" borderId="0" numFmtId="0" xfId="0"/>
    <xf fontId="13" fillId="0" borderId="0" numFmtId="0" xfId="0" applyFont="1" applyAlignment="1">
      <alignment horizontal="left"/>
    </xf>
    <xf fontId="13" fillId="0" borderId="0" numFmtId="4" xfId="0" applyNumberFormat="1" applyFont="1" applyAlignment="1">
      <alignment horizontal="right"/>
    </xf>
    <xf fontId="13" fillId="0" borderId="0" numFmtId="0" xfId="0" applyFont="1"/>
    <xf fontId="13" fillId="0" borderId="0" numFmtId="0" xfId="0" applyFont="1" applyAlignment="1">
      <alignment horizontal="right"/>
    </xf>
    <xf fontId="13" fillId="0" borderId="0" numFmtId="0" xfId="0" applyFont="1" applyAlignment="1">
      <alignment horizontal="right" wrapText="1"/>
    </xf>
    <xf fontId="13" fillId="0" borderId="0" numFmtId="0" xfId="0" applyFont="1" applyAlignment="1">
      <alignment horizontal="right" vertical="top" wrapText="1"/>
    </xf>
    <xf fontId="17" fillId="0" borderId="0" numFmtId="0" xfId="0" applyFont="1" applyAlignment="1">
      <alignment horizontal="center" wrapText="1"/>
    </xf>
    <xf fontId="18" fillId="0" borderId="0" numFmtId="0" xfId="0" applyFont="1" applyAlignment="1">
      <alignment horizontal="left"/>
    </xf>
    <xf fontId="17" fillId="0" borderId="0" numFmtId="0" xfId="0" applyFont="1" applyAlignment="1">
      <alignment horizontal="center" vertical="center" wrapText="1"/>
    </xf>
    <xf fontId="19" fillId="0" borderId="0" numFmtId="0" xfId="0" applyFont="1" applyAlignment="1">
      <alignment horizontal="left"/>
    </xf>
    <xf fontId="20" fillId="0" borderId="0" numFmtId="4" xfId="0" applyNumberFormat="1" applyFont="1" applyAlignment="1">
      <alignment horizontal="right"/>
    </xf>
    <xf fontId="21" fillId="0" borderId="10" numFmtId="0" xfId="0" applyFont="1" applyBorder="1" applyAlignment="1">
      <alignment horizontal="center" vertical="center" wrapText="1"/>
    </xf>
    <xf fontId="21" fillId="0" borderId="10" numFmtId="49" xfId="0" applyNumberFormat="1" applyFont="1" applyBorder="1" applyAlignment="1">
      <alignment horizontal="center" vertical="center" wrapText="1"/>
    </xf>
    <xf fontId="21" fillId="0" borderId="10" numFmtId="49" xfId="0" applyNumberFormat="1" applyFont="1" applyBorder="1" applyAlignment="1">
      <alignment horizontal="center" vertical="center"/>
    </xf>
    <xf fontId="13" fillId="0" borderId="0" numFmtId="160" xfId="0" applyNumberFormat="1" applyFont="1"/>
    <xf fontId="20" fillId="0" borderId="10" numFmtId="0" xfId="0" applyFont="1" applyBorder="1" applyAlignment="1">
      <alignment horizontal="left" vertical="center" wrapText="1"/>
    </xf>
    <xf fontId="20" fillId="0" borderId="10" numFmtId="4" xfId="0" applyNumberFormat="1" applyFont="1" applyBorder="1" applyAlignment="1">
      <alignment horizontal="right" vertical="center" wrapText="1"/>
    </xf>
    <xf fontId="20" fillId="0" borderId="10" numFmtId="4" xfId="0" applyNumberFormat="1" applyFont="1" applyBorder="1" applyAlignment="1">
      <alignment horizontal="right" vertical="center"/>
    </xf>
    <xf fontId="20" fillId="0" borderId="10" numFmtId="4" xfId="0" applyNumberFormat="1" applyFont="1" applyBorder="1" applyAlignment="1">
      <alignment horizontal="left" vertical="center" wrapText="1"/>
    </xf>
    <xf fontId="22" fillId="0" borderId="10" numFmtId="4" xfId="0" applyNumberFormat="1" applyFont="1" applyBorder="1" applyAlignment="1">
      <alignment horizontal="right" vertical="center"/>
    </xf>
    <xf fontId="20" fillId="0" borderId="10" numFmtId="0" xfId="0" applyFont="1" applyBorder="1" applyAlignment="1">
      <alignment horizontal="left" wrapText="1"/>
    </xf>
    <xf fontId="21" fillId="0" borderId="10" numFmtId="0" xfId="0" applyFont="1" applyBorder="1" applyAlignment="1">
      <alignment horizontal="left" vertical="center" wrapText="1"/>
    </xf>
    <xf fontId="21" fillId="0" borderId="10" numFmtId="4" xfId="0" applyNumberFormat="1" applyFont="1" applyBorder="1" applyAlignment="1">
      <alignment horizontal="right" vertical="center" wrapText="1"/>
    </xf>
    <xf fontId="17" fillId="0" borderId="11" numFmtId="0" xfId="0" applyFont="1" applyBorder="1" applyAlignment="1">
      <alignment horizontal="center" vertical="center" wrapText="1"/>
    </xf>
    <xf fontId="20" fillId="0" borderId="10" numFmtId="160" xfId="0" applyNumberFormat="1" applyFont="1" applyBorder="1" applyAlignment="1">
      <alignment horizontal="right" vertical="center"/>
    </xf>
    <xf fontId="13" fillId="24" borderId="0" numFmtId="0" xfId="0" applyFont="1" applyFill="1"/>
    <xf fontId="23" fillId="0" borderId="0" numFmtId="0" xfId="0" applyFont="1"/>
    <xf fontId="24" fillId="0" borderId="10" numFmtId="0" xfId="0" applyFont="1" applyBorder="1" applyAlignment="1">
      <alignment horizontal="left" vertical="top" wrapText="1"/>
    </xf>
    <xf fontId="24" fillId="0" borderId="10" numFmtId="4" xfId="0" applyNumberFormat="1" applyFont="1" applyBorder="1" applyAlignment="1">
      <alignment horizontal="right" vertical="center"/>
    </xf>
    <xf fontId="20" fillId="0" borderId="10" numFmtId="0" xfId="0" applyFont="1" applyBorder="1" applyAlignment="1">
      <alignment horizontal="left" vertical="top" wrapText="1"/>
    </xf>
    <xf fontId="20" fillId="0" borderId="10" numFmtId="160" xfId="0" applyNumberFormat="1" applyFont="1" applyBorder="1" applyAlignment="1">
      <alignment horizontal="right" vertical="center" wrapText="1"/>
    </xf>
    <xf fontId="20" fillId="0" borderId="10" numFmtId="0" xfId="0" applyFont="1" applyBorder="1" applyAlignment="1">
      <alignment wrapText="1"/>
    </xf>
    <xf fontId="24" fillId="0" borderId="10" numFmtId="0" xfId="0" applyFont="1" applyBorder="1" applyAlignment="1">
      <alignment wrapText="1"/>
    </xf>
    <xf fontId="21" fillId="0" borderId="10" numFmtId="0" xfId="0" applyFont="1" applyBorder="1" applyAlignment="1">
      <alignment horizontal="left" vertical="top" wrapText="1"/>
    </xf>
    <xf fontId="24" fillId="0" borderId="0" numFmtId="0" xfId="0" applyFont="1" applyAlignment="1">
      <alignment horizontal="left" vertical="top" wrapText="1"/>
    </xf>
    <xf fontId="25" fillId="0" borderId="0" numFmtId="4" xfId="0" applyNumberFormat="1" applyFont="1" applyAlignment="1">
      <alignment horizontal="right" vertical="center" wrapText="1"/>
    </xf>
    <xf fontId="26" fillId="0" borderId="0" numFmtId="0" xfId="0" applyFont="1" applyAlignment="1">
      <alignment horizontal="center" vertical="center" wrapText="1"/>
    </xf>
    <xf fontId="21" fillId="0" borderId="12" numFmtId="0" xfId="0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center" vertical="center"/>
    </xf>
    <xf fontId="20" fillId="0" borderId="12" numFmtId="0" xfId="0" applyFont="1" applyBorder="1" applyAlignment="1">
      <alignment wrapText="1"/>
    </xf>
    <xf fontId="20" fillId="0" borderId="12" numFmtId="4" xfId="0" applyNumberFormat="1" applyFont="1" applyBorder="1" applyAlignment="1">
      <alignment horizontal="right" vertical="center" wrapText="1"/>
    </xf>
    <xf fontId="20" fillId="0" borderId="12" numFmtId="0" xfId="0" applyFont="1" applyBorder="1" applyAlignment="1">
      <alignment horizontal="left" wrapText="1"/>
    </xf>
    <xf fontId="21" fillId="0" borderId="12" numFmtId="0" xfId="0" applyFont="1" applyBorder="1" applyAlignment="1">
      <alignment horizontal="left" vertical="top" wrapText="1"/>
    </xf>
    <xf fontId="21" fillId="0" borderId="12" numFmtId="4" xfId="0" applyNumberFormat="1" applyFont="1" applyBorder="1" applyAlignment="1">
      <alignment horizontal="right" vertical="center" wrapText="1"/>
    </xf>
    <xf fontId="20" fillId="0" borderId="0" numFmtId="0" xfId="0" applyFont="1" applyAlignment="1">
      <alignment horizontal="left" vertical="top" wrapText="1"/>
    </xf>
    <xf fontId="27" fillId="0" borderId="0" numFmtId="4" xfId="0" applyNumberFormat="1" applyFont="1" applyAlignment="1">
      <alignment horizontal="right" vertical="center" wrapText="1"/>
    </xf>
    <xf fontId="21" fillId="0" borderId="0" numFmtId="0" xfId="0" applyFont="1" applyAlignment="1">
      <alignment horizontal="left"/>
    </xf>
    <xf fontId="21" fillId="0" borderId="0" numFmtId="160" xfId="0" applyNumberFormat="1" applyFont="1" applyAlignment="1">
      <alignment horizontal="right"/>
    </xf>
    <xf fontId="28" fillId="0" borderId="0" numFmtId="0" xfId="0" applyFont="1" applyAlignment="1">
      <alignment horizontal="left"/>
    </xf>
    <xf fontId="28" fillId="0" borderId="0" numFmtId="161" xfId="0" applyNumberFormat="1" applyFont="1" applyAlignment="1">
      <alignment horizontal="right"/>
    </xf>
    <xf fontId="29" fillId="0" borderId="0" numFmtId="0" xfId="0" applyFont="1"/>
    <xf fontId="30" fillId="0" borderId="0" numFmtId="0" xfId="0" applyFont="1" applyAlignment="1">
      <alignment horizontal="left"/>
    </xf>
    <xf fontId="29" fillId="0" borderId="0" numFmtId="4" xfId="0" applyNumberFormat="1" applyFont="1" applyAlignment="1">
      <alignment horizontal="right"/>
    </xf>
    <xf fontId="25" fillId="0" borderId="0" numFmtId="0" xfId="0" applyFont="1" applyAlignment="1">
      <alignment horizontal="left"/>
    </xf>
    <xf fontId="23" fillId="0" borderId="0" numFmtId="4" xfId="0" applyNumberFormat="1" applyFont="1" applyAlignment="1">
      <alignment horizontal="right"/>
    </xf>
    <xf fontId="23" fillId="0" borderId="0" numFmtId="0" xfId="0" applyFont="1" applyAlignment="1">
      <alignment horizontal="lef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85" zoomScale="90" workbookViewId="0">
      <selection activeCell="H116" activeCellId="0" sqref="H116"/>
    </sheetView>
  </sheetViews>
  <sheetFormatPr defaultRowHeight="12.75" customHeight="1"/>
  <cols>
    <col customWidth="1" min="1" max="1" style="1" width="58.42578125"/>
    <col customWidth="1" min="2" max="2" style="2" width="17.85546875"/>
    <col customWidth="1" min="3" max="3" style="3" width="17.28515625"/>
    <col customWidth="1" min="4" max="4" style="3" width="15"/>
    <col customWidth="1" min="5" max="5" style="3" width="12.42578125"/>
    <col min="6" max="6" style="3" width="9.140625"/>
    <col bestFit="1" customWidth="1" min="7" max="7" width="14.28515625"/>
    <col customWidth="1" min="8" max="8" width="14.140625"/>
    <col customWidth="1" min="9" max="9" width="16.42578125"/>
    <col customWidth="1" min="10" max="10" width="16.7109375"/>
  </cols>
  <sheetData>
    <row r="1">
      <c r="C1" s="4" t="s">
        <v>0</v>
      </c>
      <c r="D1" s="4"/>
      <c r="E1" s="4"/>
    </row>
    <row r="2">
      <c r="C2" s="4" t="s">
        <v>1</v>
      </c>
      <c r="D2" s="4"/>
      <c r="E2" s="4"/>
    </row>
    <row r="3">
      <c r="C3" s="4" t="s">
        <v>2</v>
      </c>
      <c r="D3" s="4"/>
      <c r="E3" s="4"/>
    </row>
    <row r="4">
      <c r="C4" s="4" t="s">
        <v>3</v>
      </c>
      <c r="D4" s="4"/>
      <c r="E4" s="4"/>
    </row>
    <row r="5" ht="25.5" customHeight="1">
      <c r="C5" s="4" t="s">
        <v>4</v>
      </c>
      <c r="D5" s="4"/>
      <c r="E5" s="4"/>
    </row>
    <row r="6" ht="12.75" customHeight="1">
      <c r="A6" s="5" t="s">
        <v>5</v>
      </c>
      <c r="B6" s="5"/>
      <c r="C6" s="5"/>
      <c r="D6" s="5"/>
      <c r="E6" s="5"/>
    </row>
    <row r="7">
      <c r="A7" s="5"/>
      <c r="B7" s="5"/>
      <c r="C7" s="5"/>
      <c r="D7" s="5"/>
      <c r="E7" s="5"/>
    </row>
    <row r="8" ht="22.5" customHeight="1">
      <c r="A8" s="5"/>
      <c r="B8" s="5"/>
      <c r="C8" s="5"/>
      <c r="D8" s="5"/>
      <c r="E8" s="5"/>
    </row>
    <row r="10">
      <c r="C10" s="4" t="s">
        <v>6</v>
      </c>
      <c r="D10" s="4"/>
      <c r="E10" s="4"/>
    </row>
    <row r="11">
      <c r="C11" s="4" t="s">
        <v>1</v>
      </c>
      <c r="D11" s="4"/>
      <c r="E11" s="4"/>
    </row>
    <row r="12">
      <c r="B12" s="4" t="s">
        <v>2</v>
      </c>
      <c r="C12" s="4"/>
      <c r="D12" s="4"/>
      <c r="E12" s="4"/>
    </row>
    <row r="13">
      <c r="C13" s="4" t="s">
        <v>3</v>
      </c>
      <c r="D13" s="4"/>
      <c r="E13" s="4"/>
    </row>
    <row r="14">
      <c r="C14" s="4" t="s">
        <v>7</v>
      </c>
      <c r="D14" s="4"/>
      <c r="E14" s="4"/>
    </row>
    <row r="15" ht="12.75" customHeight="1">
      <c r="A15" s="5" t="s">
        <v>8</v>
      </c>
      <c r="B15" s="5"/>
      <c r="C15" s="5"/>
      <c r="D15" s="5"/>
      <c r="E15" s="5"/>
    </row>
    <row r="16">
      <c r="A16" s="5"/>
      <c r="B16" s="5"/>
      <c r="C16" s="5"/>
      <c r="D16" s="5"/>
      <c r="E16" s="5"/>
    </row>
    <row r="17" ht="41.25" customHeight="1">
      <c r="A17" s="6" t="s">
        <v>9</v>
      </c>
      <c r="B17" s="6"/>
      <c r="C17" s="6"/>
      <c r="D17" s="6"/>
      <c r="E17" s="6"/>
    </row>
    <row r="18" ht="16.5" customHeight="1">
      <c r="B18" s="4"/>
      <c r="C18" s="4"/>
      <c r="D18" s="4"/>
    </row>
    <row r="19" ht="63" customHeight="1">
      <c r="A19" s="7" t="s">
        <v>10</v>
      </c>
      <c r="B19" s="7"/>
      <c r="C19" s="7"/>
      <c r="D19" s="7"/>
    </row>
    <row r="20" ht="17.25">
      <c r="A20" s="8"/>
    </row>
    <row r="21" ht="43.5" customHeight="1">
      <c r="A21" s="9" t="s">
        <v>11</v>
      </c>
      <c r="B21" s="9"/>
      <c r="C21" s="9"/>
      <c r="D21" s="9"/>
    </row>
    <row r="22" ht="15.75" customHeight="1">
      <c r="A22" s="9"/>
      <c r="B22" s="9"/>
      <c r="C22" s="9"/>
      <c r="D22" s="9"/>
    </row>
    <row r="23" ht="16.5" customHeight="1">
      <c r="A23" s="10"/>
      <c r="D23" s="11" t="s">
        <v>12</v>
      </c>
    </row>
    <row r="24" s="3" customFormat="1" ht="35.25" customHeight="1">
      <c r="A24" s="12" t="s">
        <v>13</v>
      </c>
      <c r="B24" s="13" t="s">
        <v>14</v>
      </c>
      <c r="C24" s="14" t="s">
        <v>15</v>
      </c>
      <c r="D24" s="14" t="s">
        <v>16</v>
      </c>
      <c r="H24" s="15"/>
      <c r="I24" s="15"/>
      <c r="J24" s="15"/>
    </row>
    <row r="25" s="3" customFormat="1" ht="52.5" customHeight="1">
      <c r="A25" s="16" t="s">
        <v>17</v>
      </c>
      <c r="B25" s="17">
        <v>63</v>
      </c>
      <c r="C25" s="18">
        <v>63</v>
      </c>
      <c r="D25" s="18">
        <v>63</v>
      </c>
      <c r="E25" s="2"/>
      <c r="H25" s="15"/>
      <c r="I25" s="15"/>
      <c r="J25" s="15"/>
    </row>
    <row r="26" s="3" customFormat="1" ht="72.75" customHeight="1">
      <c r="A26" s="16" t="s">
        <v>18</v>
      </c>
      <c r="B26" s="17">
        <v>5416</v>
      </c>
      <c r="C26" s="17">
        <v>5416</v>
      </c>
      <c r="D26" s="17">
        <v>5416</v>
      </c>
      <c r="G26" s="15"/>
      <c r="H26" s="15"/>
      <c r="I26" s="15"/>
    </row>
    <row r="27" s="3" customFormat="1" ht="57" customHeight="1">
      <c r="A27" s="16" t="s">
        <v>19</v>
      </c>
      <c r="B27" s="17">
        <v>11023</v>
      </c>
      <c r="C27" s="17">
        <v>11137</v>
      </c>
      <c r="D27" s="17">
        <v>11137</v>
      </c>
    </row>
    <row r="28" s="3" customFormat="1" ht="215.25" customHeight="1">
      <c r="A28" s="16" t="s">
        <v>20</v>
      </c>
      <c r="B28" s="17">
        <f>342077.2-2124.19999999999</f>
        <v>339953</v>
      </c>
      <c r="C28" s="17">
        <f>342047-2094</f>
        <v>339953</v>
      </c>
      <c r="D28" s="17">
        <f>342047-2094</f>
        <v>339953</v>
      </c>
    </row>
    <row r="29" s="3" customFormat="1" ht="69" customHeight="1">
      <c r="A29" s="16" t="s">
        <v>21</v>
      </c>
      <c r="B29" s="17">
        <v>2124.1999999999998</v>
      </c>
      <c r="C29" s="17">
        <v>2094</v>
      </c>
      <c r="D29" s="17">
        <v>2094</v>
      </c>
    </row>
    <row r="30" s="3" customFormat="1" ht="54.75" customHeight="1">
      <c r="A30" s="19" t="s">
        <v>22</v>
      </c>
      <c r="B30" s="17">
        <v>1848.79</v>
      </c>
      <c r="C30" s="20">
        <v>1931.4400000000001</v>
      </c>
      <c r="D30" s="20">
        <v>1999.45</v>
      </c>
    </row>
    <row r="31" s="3" customFormat="1" ht="86.25" customHeight="1">
      <c r="A31" s="16" t="s">
        <v>23</v>
      </c>
      <c r="B31" s="17">
        <v>1707</v>
      </c>
      <c r="C31" s="17">
        <v>1715</v>
      </c>
      <c r="D31" s="17">
        <v>1720</v>
      </c>
    </row>
    <row r="32" s="3" customFormat="1" ht="82.5" customHeight="1">
      <c r="A32" s="19" t="s">
        <v>24</v>
      </c>
      <c r="B32" s="17">
        <v>2335</v>
      </c>
      <c r="C32" s="20">
        <v>2362</v>
      </c>
      <c r="D32" s="20">
        <v>2383</v>
      </c>
    </row>
    <row r="33" ht="80.25" customHeight="1">
      <c r="A33" s="16" t="s">
        <v>25</v>
      </c>
      <c r="B33" s="17">
        <f>1739+3675</f>
        <v>5414</v>
      </c>
      <c r="C33" s="17">
        <v>1739</v>
      </c>
      <c r="D33" s="17">
        <v>0</v>
      </c>
    </row>
    <row r="34" ht="56.25" customHeight="1">
      <c r="A34" s="16" t="s">
        <v>26</v>
      </c>
      <c r="B34" s="17">
        <f>62+720</f>
        <v>782</v>
      </c>
      <c r="C34" s="17">
        <f>720+144</f>
        <v>864</v>
      </c>
      <c r="D34" s="17">
        <f>720+144</f>
        <v>864</v>
      </c>
    </row>
    <row r="35" ht="54.75" customHeight="1">
      <c r="A35" s="16" t="s">
        <v>27</v>
      </c>
      <c r="B35" s="17">
        <f>629+422</f>
        <v>1051</v>
      </c>
      <c r="C35" s="17">
        <v>629</v>
      </c>
      <c r="D35" s="17">
        <v>629</v>
      </c>
    </row>
    <row r="36" ht="78.75" customHeight="1">
      <c r="A36" s="16" t="s">
        <v>28</v>
      </c>
      <c r="B36" s="17">
        <f>961+28</f>
        <v>989</v>
      </c>
      <c r="C36" s="17">
        <f>961+28</f>
        <v>989</v>
      </c>
      <c r="D36" s="17">
        <f>961+28</f>
        <v>989</v>
      </c>
    </row>
    <row r="37" ht="195">
      <c r="A37" s="16" t="s">
        <v>29</v>
      </c>
      <c r="B37" s="17">
        <v>249</v>
      </c>
      <c r="C37" s="17">
        <v>249</v>
      </c>
      <c r="D37" s="17">
        <v>249</v>
      </c>
    </row>
    <row r="38" ht="63" customHeight="1">
      <c r="A38" s="16" t="s">
        <v>30</v>
      </c>
      <c r="B38" s="17">
        <v>597</v>
      </c>
      <c r="C38" s="17">
        <v>597</v>
      </c>
      <c r="D38" s="17">
        <v>597</v>
      </c>
    </row>
    <row r="39" ht="58.5" customHeight="1">
      <c r="A39" s="16" t="s">
        <v>31</v>
      </c>
      <c r="B39" s="17">
        <f>1.2-1.2</f>
        <v>0</v>
      </c>
      <c r="C39" s="17">
        <v>1.1000000000000001</v>
      </c>
      <c r="D39" s="17">
        <v>1</v>
      </c>
    </row>
    <row r="40" ht="81.75" customHeight="1">
      <c r="A40" s="16" t="s">
        <v>32</v>
      </c>
      <c r="B40" s="17">
        <v>265</v>
      </c>
      <c r="C40" s="18">
        <v>265</v>
      </c>
      <c r="D40" s="20">
        <v>265</v>
      </c>
    </row>
    <row r="41" ht="43.5" customHeight="1">
      <c r="A41" s="21" t="s">
        <v>33</v>
      </c>
      <c r="B41" s="17">
        <v>3093</v>
      </c>
      <c r="C41" s="17">
        <v>3093</v>
      </c>
      <c r="D41" s="17">
        <v>3093</v>
      </c>
    </row>
    <row r="42" ht="105">
      <c r="A42" s="16" t="s">
        <v>34</v>
      </c>
      <c r="B42" s="17">
        <f>31.13+0.11</f>
        <v>31.239999999999998</v>
      </c>
      <c r="C42" s="17">
        <f>31.13+0.11</f>
        <v>31.239999999999998</v>
      </c>
      <c r="D42" s="17">
        <f>31.13+0.11</f>
        <v>31.239999999999998</v>
      </c>
    </row>
    <row r="43" ht="75">
      <c r="A43" s="16" t="s">
        <v>35</v>
      </c>
      <c r="B43" s="17">
        <f>108+8</f>
        <v>116</v>
      </c>
      <c r="C43" s="17">
        <v>108</v>
      </c>
      <c r="D43" s="17">
        <v>108</v>
      </c>
    </row>
    <row r="44" ht="15">
      <c r="A44" s="16"/>
      <c r="B44" s="17"/>
      <c r="C44" s="17"/>
      <c r="D44" s="17"/>
    </row>
    <row r="45" ht="22.5" customHeight="1">
      <c r="A45" s="22" t="s">
        <v>36</v>
      </c>
      <c r="B45" s="23">
        <f>SUM(B25:B44)</f>
        <v>377057.22999999998</v>
      </c>
      <c r="C45" s="23">
        <f>SUM(C25:C44)</f>
        <v>373236.77999999997</v>
      </c>
      <c r="D45" s="23">
        <f>SUM(D25:D44)</f>
        <v>371591.69</v>
      </c>
    </row>
    <row r="46" ht="15">
      <c r="A46" s="22"/>
      <c r="B46" s="23"/>
      <c r="C46" s="23"/>
      <c r="D46" s="23"/>
    </row>
    <row r="47" ht="48" customHeight="1">
      <c r="A47" s="24" t="s">
        <v>37</v>
      </c>
      <c r="B47" s="9"/>
      <c r="C47" s="9"/>
      <c r="D47" s="9"/>
      <c r="E47" s="9"/>
    </row>
    <row r="48" ht="15">
      <c r="A48" s="12" t="s">
        <v>38</v>
      </c>
      <c r="B48" s="13" t="s">
        <v>14</v>
      </c>
      <c r="C48" s="14" t="s">
        <v>15</v>
      </c>
      <c r="D48" s="14" t="s">
        <v>16</v>
      </c>
    </row>
    <row r="49" s="3" customFormat="1" ht="66" customHeight="1">
      <c r="A49" s="21" t="s">
        <v>39</v>
      </c>
      <c r="B49" s="25">
        <f>126.43-0.00818999999999999</f>
        <v>126.42181000000001</v>
      </c>
      <c r="C49" s="25">
        <f>126.43-0.00818999999999999</f>
        <v>126.42181000000001</v>
      </c>
      <c r="D49" s="25">
        <f>130.09-0.00321</f>
        <v>130.08679000000001</v>
      </c>
      <c r="G49" s="26"/>
    </row>
    <row r="50" s="3" customFormat="1" ht="54" customHeight="1">
      <c r="A50" s="21" t="s">
        <v>40</v>
      </c>
      <c r="B50" s="18">
        <v>7632.5</v>
      </c>
      <c r="C50" s="18">
        <v>0</v>
      </c>
      <c r="D50" s="18">
        <v>0</v>
      </c>
    </row>
    <row r="51" s="27" customFormat="1" ht="33" hidden="1" customHeight="1">
      <c r="A51" s="28" t="s">
        <v>41</v>
      </c>
      <c r="B51" s="29"/>
      <c r="C51" s="29"/>
      <c r="D51" s="29"/>
    </row>
    <row r="52" s="3" customFormat="1" ht="56.25" customHeight="1">
      <c r="A52" s="30" t="s">
        <v>42</v>
      </c>
      <c r="B52" s="31">
        <f>7956.09-0.00103999999999999</f>
        <v>7956.08896</v>
      </c>
      <c r="C52" s="31">
        <f>4324.14-0.00564</f>
        <v>4324.13436</v>
      </c>
      <c r="D52" s="31">
        <f>4587.90999999999-0.00344999999999999</f>
        <v>4587.9065499999897</v>
      </c>
    </row>
    <row r="53" s="3" customFormat="1" ht="46.5" customHeight="1">
      <c r="A53" s="32" t="s">
        <v>43</v>
      </c>
      <c r="B53" s="17">
        <v>69.599999999999994</v>
      </c>
      <c r="C53" s="18">
        <v>0</v>
      </c>
      <c r="D53" s="18">
        <v>0</v>
      </c>
    </row>
    <row r="54" s="3" customFormat="1" ht="165" customHeight="1">
      <c r="A54" s="30" t="s">
        <v>44</v>
      </c>
      <c r="B54" s="18">
        <v>4390.25</v>
      </c>
      <c r="C54" s="18">
        <v>0</v>
      </c>
      <c r="D54" s="18">
        <v>0</v>
      </c>
    </row>
    <row r="55" s="3" customFormat="1" ht="54.75" customHeight="1">
      <c r="A55" s="21" t="s">
        <v>45</v>
      </c>
      <c r="B55" s="25">
        <f>147450.80096-147450.80086-0.0001</f>
        <v>4.7497451257467668e-012</v>
      </c>
      <c r="C55" s="25">
        <f>184273.146+42500+31761.1204-197571.125-60963.1414</f>
        <v>2.1827872842550278e-011</v>
      </c>
      <c r="D55" s="18">
        <v>0</v>
      </c>
    </row>
    <row r="56" s="3" customFormat="1" ht="51.75" customHeight="1">
      <c r="A56" s="21" t="s">
        <v>46</v>
      </c>
      <c r="B56" s="25">
        <f>109614.85704-0.06076+0.0001</f>
        <v>109614.79638000001</v>
      </c>
      <c r="C56" s="25">
        <f>74261.1204-42500-31761.1204</f>
        <v>0</v>
      </c>
      <c r="D56" s="18">
        <v>0</v>
      </c>
    </row>
    <row r="57" s="3" customFormat="1" ht="51.75" customHeight="1">
      <c r="A57" s="30" t="s">
        <v>47</v>
      </c>
      <c r="B57" s="25">
        <v>3307.17857</v>
      </c>
      <c r="C57" s="25">
        <f>17054.75041-10022.79839-7031.95202</f>
        <v>9.0949470177292824e-013</v>
      </c>
      <c r="D57" s="18">
        <v>0</v>
      </c>
    </row>
    <row r="58" s="3" customFormat="1" ht="45">
      <c r="A58" s="30" t="s">
        <v>48</v>
      </c>
      <c r="B58" s="25">
        <v>20092.82143</v>
      </c>
      <c r="C58" s="25">
        <v>0</v>
      </c>
      <c r="D58" s="18">
        <v>0</v>
      </c>
    </row>
    <row r="59" s="3" customFormat="1" ht="55.5" customHeight="1">
      <c r="A59" s="21" t="s">
        <v>49</v>
      </c>
      <c r="B59" s="31">
        <f>9601.2-0.0477399999999999</f>
        <v>9601.1522600000008</v>
      </c>
      <c r="C59" s="31">
        <f>9601.2-0.0480599999999999</f>
        <v>9601.1519400000016</v>
      </c>
      <c r="D59" s="31">
        <f>10589.9-0.07739</f>
        <v>10589.822609999999</v>
      </c>
    </row>
    <row r="60" s="3" customFormat="1" ht="75" customHeight="1">
      <c r="A60" s="30" t="s">
        <v>50</v>
      </c>
      <c r="B60" s="18">
        <f>8064+127+519</f>
        <v>8710</v>
      </c>
      <c r="C60" s="18">
        <v>8064</v>
      </c>
      <c r="D60" s="18">
        <v>8064</v>
      </c>
    </row>
    <row r="61" s="3" customFormat="1" ht="36" customHeight="1">
      <c r="A61" s="21" t="s">
        <v>51</v>
      </c>
      <c r="B61" s="18">
        <v>1149</v>
      </c>
      <c r="C61" s="18">
        <v>1149</v>
      </c>
      <c r="D61" s="18">
        <v>1149</v>
      </c>
    </row>
    <row r="62" s="3" customFormat="1" ht="60">
      <c r="A62" s="30" t="s">
        <v>52</v>
      </c>
      <c r="B62" s="18">
        <f>1486.52-743.26+743.26</f>
        <v>1486.52</v>
      </c>
      <c r="C62" s="18">
        <v>1562.3299999999999</v>
      </c>
      <c r="D62" s="18">
        <v>1634.2</v>
      </c>
    </row>
    <row r="63" s="3" customFormat="1" ht="29.25" customHeight="1">
      <c r="A63" s="30" t="s">
        <v>53</v>
      </c>
      <c r="B63" s="18">
        <v>0</v>
      </c>
      <c r="C63" s="18">
        <v>58868.699999999997</v>
      </c>
      <c r="D63" s="18">
        <v>25229.439999999999</v>
      </c>
    </row>
    <row r="64" s="3" customFormat="1" ht="32.25" customHeight="1">
      <c r="A64" s="32" t="s">
        <v>54</v>
      </c>
      <c r="B64" s="18">
        <v>42764.620000000003</v>
      </c>
      <c r="C64" s="18">
        <v>0</v>
      </c>
      <c r="D64" s="18">
        <v>0</v>
      </c>
    </row>
    <row r="65" ht="22.5" hidden="1" customHeight="1">
      <c r="A65" s="30" t="s">
        <v>55</v>
      </c>
      <c r="B65" s="18"/>
      <c r="C65" s="18"/>
      <c r="D65" s="18"/>
    </row>
    <row r="66" ht="57.75" customHeight="1">
      <c r="A66" s="21" t="s">
        <v>56</v>
      </c>
      <c r="B66" s="18">
        <v>16478</v>
      </c>
      <c r="C66" s="18">
        <v>16763</v>
      </c>
      <c r="D66" s="18">
        <v>16838</v>
      </c>
    </row>
    <row r="67" ht="52.5" customHeight="1">
      <c r="A67" s="32" t="s">
        <v>57</v>
      </c>
      <c r="B67" s="25">
        <f>50663-28472.606+28472.606</f>
        <v>50663</v>
      </c>
      <c r="C67" s="18">
        <v>30583</v>
      </c>
      <c r="D67" s="18">
        <v>50714</v>
      </c>
    </row>
    <row r="68" s="27" customFormat="1" ht="93.75" hidden="1" customHeight="1">
      <c r="A68" s="33" t="s">
        <v>58</v>
      </c>
      <c r="B68" s="29"/>
      <c r="C68" s="29"/>
      <c r="D68" s="29"/>
    </row>
    <row r="69" s="27" customFormat="1" ht="47.25" hidden="1">
      <c r="A69" s="33" t="s">
        <v>59</v>
      </c>
      <c r="B69" s="29"/>
      <c r="C69" s="29"/>
      <c r="D69" s="29"/>
    </row>
    <row r="70" s="27" customFormat="1" ht="41.25" hidden="1" customHeight="1">
      <c r="A70" s="33" t="s">
        <v>60</v>
      </c>
      <c r="B70" s="29"/>
      <c r="C70" s="29"/>
      <c r="D70" s="29"/>
    </row>
    <row r="71" s="27" customFormat="1" ht="47.25" hidden="1">
      <c r="A71" s="33" t="s">
        <v>61</v>
      </c>
      <c r="B71" s="29"/>
      <c r="C71" s="29"/>
      <c r="D71" s="29"/>
    </row>
    <row r="72" ht="90">
      <c r="A72" s="32" t="s">
        <v>62</v>
      </c>
      <c r="B72" s="18">
        <v>0</v>
      </c>
      <c r="C72" s="25">
        <f>3478.07+0.004+5217.111+1739.037</f>
        <v>10434.222</v>
      </c>
      <c r="D72" s="18">
        <v>0</v>
      </c>
    </row>
    <row r="73" ht="18.75" customHeight="1">
      <c r="A73" s="32" t="s">
        <v>63</v>
      </c>
      <c r="B73" s="18">
        <f>1002.24-1002.24+1002.24-1002.24</f>
        <v>0</v>
      </c>
      <c r="C73" s="18">
        <v>1002.24</v>
      </c>
      <c r="D73" s="18">
        <v>918.72000000000003</v>
      </c>
    </row>
    <row r="74" ht="39.75" hidden="1" customHeight="1">
      <c r="A74" s="32" t="s">
        <v>64</v>
      </c>
      <c r="B74" s="18"/>
      <c r="C74" s="18"/>
      <c r="D74" s="18"/>
    </row>
    <row r="75" ht="37.5" hidden="1" customHeight="1">
      <c r="A75" s="32" t="s">
        <v>65</v>
      </c>
      <c r="B75" s="18"/>
      <c r="C75" s="18"/>
      <c r="D75" s="18"/>
    </row>
    <row r="76" ht="27" customHeight="1">
      <c r="A76" s="32" t="s">
        <v>66</v>
      </c>
      <c r="B76" s="18">
        <f>5655-1145.3</f>
        <v>4509.6999999999998</v>
      </c>
      <c r="C76" s="18">
        <v>0</v>
      </c>
      <c r="D76" s="18">
        <v>0</v>
      </c>
    </row>
    <row r="77" s="27" customFormat="1" ht="33" hidden="1" customHeight="1">
      <c r="A77" s="33" t="s">
        <v>67</v>
      </c>
      <c r="B77" s="29"/>
      <c r="C77" s="29"/>
      <c r="D77" s="29"/>
    </row>
    <row r="78" ht="165">
      <c r="A78" s="32" t="s">
        <v>68</v>
      </c>
      <c r="B78" s="18">
        <v>0</v>
      </c>
      <c r="C78" s="18">
        <v>267</v>
      </c>
      <c r="D78" s="18">
        <v>137</v>
      </c>
    </row>
    <row r="79" ht="66.75" customHeight="1">
      <c r="A79" s="32" t="s">
        <v>69</v>
      </c>
      <c r="B79" s="18">
        <f>22374.9199999999-0.002-6456.755</f>
        <v>15918.162999999899</v>
      </c>
      <c r="C79" s="18">
        <f>26997.95-17147.9-9850.05</f>
        <v>0</v>
      </c>
      <c r="D79" s="18">
        <v>0</v>
      </c>
    </row>
    <row r="80" s="27" customFormat="1" ht="27.75" hidden="1" customHeight="1">
      <c r="A80" s="33" t="s">
        <v>70</v>
      </c>
      <c r="B80" s="29"/>
      <c r="C80" s="29"/>
      <c r="D80" s="29"/>
    </row>
    <row r="81" s="27" customFormat="1" ht="29.25" hidden="1" customHeight="1">
      <c r="A81" s="33" t="s">
        <v>71</v>
      </c>
      <c r="B81" s="29"/>
      <c r="C81" s="29"/>
      <c r="D81" s="29"/>
    </row>
    <row r="82" ht="29.25" customHeight="1">
      <c r="A82" s="32" t="s">
        <v>72</v>
      </c>
      <c r="B82" s="18">
        <f>3371.07-3371.07+3371.07-1464.79+59.71</f>
        <v>1965.9900000000002</v>
      </c>
      <c r="C82" s="18">
        <v>0</v>
      </c>
      <c r="D82" s="18">
        <v>0</v>
      </c>
    </row>
    <row r="83" s="27" customFormat="1" ht="29.25" hidden="1" customHeight="1">
      <c r="A83" s="33" t="s">
        <v>73</v>
      </c>
      <c r="B83" s="29"/>
      <c r="C83" s="29"/>
      <c r="D83" s="29"/>
    </row>
    <row r="84" s="27" customFormat="1" ht="28.5" hidden="1" customHeight="1">
      <c r="A84" s="33" t="s">
        <v>74</v>
      </c>
      <c r="B84" s="29"/>
      <c r="C84" s="29"/>
      <c r="D84" s="29"/>
    </row>
    <row r="85" ht="55.5" customHeight="1">
      <c r="A85" s="32" t="s">
        <v>75</v>
      </c>
      <c r="B85" s="25">
        <f>32365.32+0.002</f>
        <v>32365.322</v>
      </c>
      <c r="C85" s="25">
        <f>19277.0999999999-0.00899999999999999-12248.496-7028.595</f>
        <v>-9.7315933089703321e-011</v>
      </c>
      <c r="D85" s="25">
        <v>0</v>
      </c>
    </row>
    <row r="86" ht="64.5" customHeight="1">
      <c r="A86" s="32" t="s">
        <v>76</v>
      </c>
      <c r="B86" s="25">
        <f>337.7562+112.5854</f>
        <v>450.34159999999997</v>
      </c>
      <c r="C86" s="18">
        <v>663.42999999999995</v>
      </c>
      <c r="D86" s="18">
        <v>0</v>
      </c>
    </row>
    <row r="87" ht="34.5" hidden="1" customHeight="1">
      <c r="A87" s="32" t="s">
        <v>77</v>
      </c>
      <c r="B87" s="25"/>
      <c r="C87" s="18"/>
      <c r="D87" s="18"/>
    </row>
    <row r="88" ht="62.25" customHeight="1">
      <c r="A88" s="32" t="s">
        <v>78</v>
      </c>
      <c r="B88" s="18">
        <v>0</v>
      </c>
      <c r="C88" s="18">
        <v>113917.67</v>
      </c>
      <c r="D88" s="18">
        <v>0</v>
      </c>
    </row>
    <row r="89" ht="34.5" customHeight="1">
      <c r="A89" s="32" t="s">
        <v>79</v>
      </c>
      <c r="B89" s="18">
        <f>5735.82-5735.82</f>
        <v>0</v>
      </c>
      <c r="C89" s="18">
        <v>0</v>
      </c>
      <c r="D89" s="18">
        <v>0</v>
      </c>
    </row>
    <row r="90" ht="39" customHeight="1">
      <c r="A90" s="32" t="s">
        <v>80</v>
      </c>
      <c r="B90" s="18">
        <f>17104.7+15093.94</f>
        <v>32198.639999999999</v>
      </c>
      <c r="C90" s="18">
        <v>0</v>
      </c>
      <c r="D90" s="18">
        <v>0</v>
      </c>
    </row>
    <row r="91" ht="29.25" customHeight="1">
      <c r="A91" s="32" t="s">
        <v>81</v>
      </c>
      <c r="B91" s="18">
        <v>35723.889999999999</v>
      </c>
      <c r="C91" s="18">
        <v>0</v>
      </c>
      <c r="D91" s="18">
        <v>0</v>
      </c>
    </row>
    <row r="92" ht="51" customHeight="1">
      <c r="A92" s="32" t="s">
        <v>82</v>
      </c>
      <c r="B92" s="18">
        <v>11809.85</v>
      </c>
      <c r="C92" s="18">
        <v>0</v>
      </c>
      <c r="D92" s="18">
        <v>0</v>
      </c>
    </row>
    <row r="93" ht="19.5" customHeight="1">
      <c r="A93" s="34" t="s">
        <v>83</v>
      </c>
      <c r="B93" s="23">
        <f>SUM(B49:B92)</f>
        <v>418983.84600999986</v>
      </c>
      <c r="C93" s="23">
        <f>SUM(C49:C92)</f>
        <v>257326.30010999989</v>
      </c>
      <c r="D93" s="23">
        <f>SUM(D49:D92)</f>
        <v>119992.17594999999</v>
      </c>
    </row>
    <row r="94" s="27" customFormat="1" ht="18" customHeight="1">
      <c r="A94" s="35"/>
      <c r="B94" s="36"/>
      <c r="C94" s="36"/>
      <c r="D94" s="27"/>
    </row>
    <row r="95" ht="40.5" customHeight="1">
      <c r="A95" s="9" t="s">
        <v>84</v>
      </c>
      <c r="B95" s="9"/>
      <c r="C95" s="9"/>
      <c r="D95" s="9"/>
      <c r="E95" s="9"/>
    </row>
    <row r="96" ht="10.5" customHeight="1">
      <c r="A96" s="9"/>
      <c r="B96" s="37"/>
    </row>
    <row r="97" ht="42.75" customHeight="1">
      <c r="A97" s="38" t="s">
        <v>85</v>
      </c>
      <c r="B97" s="39" t="s">
        <v>14</v>
      </c>
      <c r="C97" s="40" t="s">
        <v>15</v>
      </c>
      <c r="D97" s="40" t="s">
        <v>16</v>
      </c>
    </row>
    <row r="98" ht="53.25" customHeight="1">
      <c r="A98" s="41" t="s">
        <v>86</v>
      </c>
      <c r="B98" s="42">
        <v>1000</v>
      </c>
      <c r="C98" s="42">
        <f>2500-2500</f>
        <v>0</v>
      </c>
      <c r="D98" s="42">
        <v>0</v>
      </c>
    </row>
    <row r="99" ht="72.75" customHeight="1">
      <c r="A99" s="43" t="s">
        <v>87</v>
      </c>
      <c r="B99" s="42">
        <f>18853-18853+18853</f>
        <v>18853</v>
      </c>
      <c r="C99" s="42">
        <v>12896</v>
      </c>
      <c r="D99" s="42">
        <v>0</v>
      </c>
    </row>
    <row r="100" ht="100.5" customHeight="1">
      <c r="A100" s="43" t="s">
        <v>88</v>
      </c>
      <c r="B100" s="42">
        <v>225</v>
      </c>
      <c r="C100" s="42">
        <v>0</v>
      </c>
      <c r="D100" s="42">
        <v>0</v>
      </c>
    </row>
    <row r="101" ht="33" customHeight="1">
      <c r="A101" s="43" t="s">
        <v>89</v>
      </c>
      <c r="B101" s="42">
        <v>3387</v>
      </c>
      <c r="C101" s="42">
        <v>0</v>
      </c>
      <c r="D101" s="42">
        <v>0</v>
      </c>
    </row>
    <row r="102" ht="27" customHeight="1">
      <c r="A102" s="44" t="s">
        <v>83</v>
      </c>
      <c r="B102" s="45">
        <f>B98+B99+B100+B101</f>
        <v>23465</v>
      </c>
      <c r="C102" s="45">
        <f>C98+C99+C100+C101</f>
        <v>12896</v>
      </c>
      <c r="D102" s="45">
        <f>D98+D99+D100+D101</f>
        <v>0</v>
      </c>
    </row>
    <row r="103" ht="6" customHeight="1">
      <c r="A103" s="46"/>
      <c r="B103" s="47"/>
      <c r="C103" s="3"/>
      <c r="D103" s="3"/>
    </row>
    <row r="104" ht="22.5" customHeight="1">
      <c r="A104" s="48" t="s">
        <v>90</v>
      </c>
      <c r="B104" s="49">
        <f>B102+B93+B45</f>
        <v>819506.07600999984</v>
      </c>
      <c r="C104" s="49">
        <f>C102+C93+C45</f>
        <v>643459.08010999986</v>
      </c>
      <c r="D104" s="49">
        <f>D102+D93+D45</f>
        <v>491583.86595000001</v>
      </c>
    </row>
    <row r="105" s="27" customFormat="1" ht="15">
      <c r="A105" s="50"/>
      <c r="B105" s="51"/>
      <c r="C105" s="27"/>
      <c r="D105" s="27"/>
    </row>
    <row r="106" s="52" customFormat="1" ht="17.25">
      <c r="A106" s="53"/>
      <c r="B106" s="27"/>
    </row>
    <row r="107" s="52" customFormat="1" ht="17.25">
      <c r="A107" s="53"/>
      <c r="B107" s="54"/>
    </row>
    <row r="108" s="52" customFormat="1" ht="17.25">
      <c r="A108" s="53"/>
      <c r="B108" s="54"/>
    </row>
    <row r="109" s="27" customFormat="1" ht="14.25">
      <c r="A109" s="55"/>
      <c r="B109" s="56"/>
    </row>
    <row r="110" s="27" customFormat="1">
      <c r="A110" s="57"/>
      <c r="B110" s="56"/>
    </row>
    <row r="111" s="27" customFormat="1">
      <c r="A111" s="57"/>
      <c r="B111" s="56"/>
    </row>
    <row r="112" s="27" customFormat="1">
      <c r="A112" s="57"/>
      <c r="B112" s="56"/>
    </row>
    <row r="113" s="27" customFormat="1">
      <c r="A113" s="57"/>
      <c r="B113" s="56"/>
    </row>
    <row r="114" s="27" customFormat="1">
      <c r="A114" s="57"/>
      <c r="B114" s="56"/>
    </row>
    <row r="115" s="27" customFormat="1">
      <c r="A115" s="57"/>
      <c r="B115" s="56"/>
    </row>
    <row r="116" s="27" customFormat="1">
      <c r="A116" s="57"/>
      <c r="B116" s="56"/>
    </row>
    <row r="117" s="27" customFormat="1">
      <c r="A117" s="57"/>
      <c r="B117" s="56"/>
    </row>
    <row r="118" s="27" customFormat="1">
      <c r="A118" s="57"/>
      <c r="B118" s="56"/>
    </row>
    <row r="119" s="27" customFormat="1">
      <c r="A119" s="57"/>
      <c r="B119" s="56"/>
    </row>
    <row r="120" s="27" customFormat="1">
      <c r="A120" s="57"/>
      <c r="B120" s="56"/>
    </row>
    <row r="121" s="27" customFormat="1">
      <c r="A121" s="57"/>
      <c r="B121" s="56"/>
    </row>
    <row r="122" s="27" customFormat="1">
      <c r="A122" s="57"/>
      <c r="B122" s="56"/>
    </row>
    <row r="123" s="27" customFormat="1">
      <c r="A123" s="57"/>
      <c r="B123" s="56"/>
    </row>
    <row r="124" s="27" customFormat="1">
      <c r="A124" s="57"/>
      <c r="B124" s="56"/>
    </row>
    <row r="125" s="27" customFormat="1">
      <c r="A125" s="57"/>
      <c r="B125" s="56"/>
    </row>
    <row r="126" s="27" customFormat="1">
      <c r="A126" s="57"/>
      <c r="B126" s="56"/>
    </row>
    <row r="127" s="27" customFormat="1">
      <c r="A127" s="57"/>
      <c r="B127" s="56"/>
    </row>
    <row r="128" s="27" customFormat="1">
      <c r="A128" s="57"/>
      <c r="B128" s="56"/>
    </row>
    <row r="129" s="27" customFormat="1">
      <c r="A129" s="57"/>
      <c r="B129" s="56"/>
    </row>
    <row r="130" s="27" customFormat="1">
      <c r="A130" s="57"/>
      <c r="B130" s="56"/>
    </row>
    <row r="131" s="27" customFormat="1">
      <c r="A131" s="57"/>
      <c r="B131" s="56"/>
    </row>
    <row r="132" s="27" customFormat="1">
      <c r="A132" s="57"/>
      <c r="B132" s="56"/>
    </row>
    <row r="133" s="27" customFormat="1">
      <c r="A133" s="57"/>
      <c r="B133" s="56"/>
    </row>
    <row r="134" s="27" customFormat="1">
      <c r="A134" s="57"/>
      <c r="B134" s="56"/>
    </row>
    <row r="135" s="27" customFormat="1">
      <c r="A135" s="57"/>
      <c r="B135" s="56"/>
    </row>
    <row r="136" s="27" customFormat="1">
      <c r="A136" s="57"/>
      <c r="B136" s="56"/>
    </row>
    <row r="137" s="27" customFormat="1">
      <c r="A137" s="57"/>
      <c r="B137" s="56"/>
    </row>
    <row r="138" s="27" customFormat="1">
      <c r="A138" s="57"/>
      <c r="B138" s="56"/>
    </row>
    <row r="139" s="27" customFormat="1">
      <c r="A139" s="57"/>
      <c r="B139" s="56"/>
    </row>
    <row r="140" s="27" customFormat="1">
      <c r="A140" s="57"/>
      <c r="B140" s="56"/>
    </row>
    <row r="141" s="27" customFormat="1">
      <c r="A141" s="57"/>
      <c r="B141" s="56"/>
    </row>
    <row r="142" s="27" customFormat="1">
      <c r="A142" s="57"/>
      <c r="B142" s="56"/>
    </row>
    <row r="143" s="27" customFormat="1">
      <c r="A143" s="57"/>
      <c r="B143" s="56"/>
    </row>
    <row r="144" s="27" customFormat="1">
      <c r="A144" s="57"/>
      <c r="B144" s="56"/>
    </row>
    <row r="145" s="27" customFormat="1">
      <c r="A145" s="57"/>
      <c r="B145" s="56"/>
    </row>
    <row r="146" s="27" customFormat="1">
      <c r="A146" s="57"/>
      <c r="B146" s="56"/>
    </row>
    <row r="147" s="27" customFormat="1">
      <c r="A147" s="57"/>
      <c r="B147" s="56"/>
    </row>
    <row r="148" s="27" customFormat="1">
      <c r="A148" s="57"/>
      <c r="B148" s="56"/>
    </row>
    <row r="149" s="27" customFormat="1">
      <c r="A149" s="57"/>
      <c r="B149" s="56"/>
    </row>
    <row r="150" s="27" customFormat="1">
      <c r="A150" s="57"/>
      <c r="B150" s="56"/>
    </row>
    <row r="151" s="27" customFormat="1">
      <c r="A151" s="57"/>
      <c r="B151" s="56"/>
    </row>
    <row r="152" s="27" customFormat="1">
      <c r="A152" s="57"/>
      <c r="B152" s="56"/>
    </row>
    <row r="153" s="27" customFormat="1">
      <c r="A153" s="57"/>
      <c r="B153" s="56"/>
    </row>
    <row r="154" s="27" customFormat="1">
      <c r="A154" s="57"/>
      <c r="B154" s="56"/>
    </row>
    <row r="155" s="27" customFormat="1">
      <c r="A155" s="57"/>
      <c r="B155" s="56"/>
    </row>
    <row r="156" s="27" customFormat="1">
      <c r="A156" s="57"/>
      <c r="B156" s="56"/>
    </row>
    <row r="157" s="27" customFormat="1">
      <c r="A157" s="57"/>
      <c r="B157" s="56"/>
    </row>
    <row r="158" s="27" customFormat="1">
      <c r="A158" s="57"/>
      <c r="B158" s="56"/>
    </row>
    <row r="159" s="27" customFormat="1">
      <c r="A159" s="57"/>
      <c r="B159" s="56"/>
    </row>
    <row r="160" s="27" customFormat="1">
      <c r="A160" s="57"/>
      <c r="B160" s="56"/>
    </row>
    <row r="161" s="27" customFormat="1">
      <c r="A161" s="57"/>
      <c r="B161" s="56"/>
    </row>
    <row r="162" s="27" customFormat="1">
      <c r="A162" s="57"/>
      <c r="B162" s="56"/>
    </row>
    <row r="163" s="27" customFormat="1">
      <c r="A163" s="57"/>
      <c r="B163" s="56"/>
    </row>
    <row r="164" s="27" customFormat="1">
      <c r="A164" s="57"/>
      <c r="B164" s="56"/>
    </row>
    <row r="165" s="27" customFormat="1">
      <c r="A165" s="57"/>
      <c r="B165" s="56"/>
    </row>
    <row r="166" s="27" customFormat="1">
      <c r="A166" s="57"/>
      <c r="B166" s="56"/>
    </row>
    <row r="167" s="27" customFormat="1">
      <c r="A167" s="57"/>
      <c r="B167" s="56"/>
    </row>
    <row r="168" s="27" customFormat="1">
      <c r="A168" s="57"/>
      <c r="B168" s="56"/>
    </row>
    <row r="169" s="27" customFormat="1">
      <c r="A169" s="57"/>
      <c r="B169" s="56"/>
    </row>
    <row r="170" s="27" customFormat="1">
      <c r="A170" s="57"/>
      <c r="B170" s="56"/>
    </row>
    <row r="171" s="27" customFormat="1">
      <c r="A171" s="57"/>
      <c r="B171" s="56"/>
    </row>
    <row r="172" s="27" customFormat="1">
      <c r="A172" s="57"/>
      <c r="B172" s="56"/>
    </row>
    <row r="173" s="27" customFormat="1">
      <c r="A173" s="57"/>
      <c r="B173" s="56"/>
    </row>
    <row r="174" s="27" customFormat="1">
      <c r="A174" s="57"/>
      <c r="B174" s="56"/>
    </row>
    <row r="175" s="27" customFormat="1">
      <c r="A175" s="57"/>
      <c r="B175" s="56"/>
    </row>
    <row r="176" s="27" customFormat="1">
      <c r="A176" s="57"/>
      <c r="B176" s="56"/>
    </row>
    <row r="177" s="27" customFormat="1">
      <c r="A177" s="57"/>
      <c r="B177" s="56"/>
    </row>
    <row r="178" s="27" customFormat="1">
      <c r="A178" s="57"/>
      <c r="B178" s="56"/>
    </row>
    <row r="179" s="27" customFormat="1">
      <c r="A179" s="57"/>
      <c r="B179" s="56"/>
    </row>
    <row r="180" s="27" customFormat="1">
      <c r="A180" s="57"/>
      <c r="B180" s="56"/>
    </row>
    <row r="181" s="27" customFormat="1">
      <c r="A181" s="57"/>
      <c r="B181" s="56"/>
    </row>
    <row r="182" s="27" customFormat="1">
      <c r="A182" s="57"/>
      <c r="B182" s="56"/>
    </row>
    <row r="183" s="27" customFormat="1">
      <c r="A183" s="1"/>
      <c r="B183" s="2"/>
      <c r="C183" s="3"/>
      <c r="D183" s="3"/>
      <c r="E183" s="3"/>
      <c r="F183" s="3"/>
    </row>
    <row r="184" s="27" customFormat="1">
      <c r="A184" s="1"/>
      <c r="B184" s="2"/>
      <c r="C184" s="3"/>
      <c r="D184" s="3"/>
      <c r="E184" s="3"/>
      <c r="F184" s="3"/>
    </row>
    <row r="185" s="27" customFormat="1">
      <c r="A185" s="1"/>
      <c r="B185" s="2"/>
      <c r="C185" s="3"/>
      <c r="D185" s="3"/>
      <c r="E185" s="3"/>
      <c r="F185" s="3"/>
    </row>
    <row r="186" s="27" customFormat="1">
      <c r="A186" s="1"/>
      <c r="B186" s="2"/>
      <c r="C186" s="3"/>
      <c r="D186" s="3"/>
      <c r="E186" s="3"/>
      <c r="F186" s="3"/>
    </row>
    <row r="187" s="27" customFormat="1">
      <c r="A187" s="1"/>
      <c r="B187" s="2"/>
      <c r="C187" s="3"/>
      <c r="D187" s="3"/>
      <c r="E187" s="3"/>
      <c r="F187" s="3"/>
    </row>
    <row r="188" s="27" customFormat="1">
      <c r="A188" s="1"/>
      <c r="B188" s="2"/>
      <c r="C188" s="3"/>
      <c r="D188" s="3"/>
      <c r="E188" s="3"/>
      <c r="F188" s="3"/>
    </row>
    <row r="189" s="27" customFormat="1">
      <c r="A189" s="1"/>
      <c r="B189" s="2"/>
      <c r="C189" s="3"/>
      <c r="D189" s="3"/>
      <c r="E189" s="3"/>
      <c r="F189" s="3"/>
    </row>
    <row r="190" s="27" customFormat="1">
      <c r="A190" s="1"/>
      <c r="B190" s="2"/>
      <c r="C190" s="3"/>
      <c r="D190" s="3"/>
      <c r="E190" s="3"/>
      <c r="F190" s="3"/>
    </row>
    <row r="191" s="27" customFormat="1">
      <c r="A191" s="1"/>
      <c r="B191" s="2"/>
      <c r="C191" s="3"/>
      <c r="D191" s="3"/>
      <c r="E191" s="3"/>
      <c r="F191" s="3"/>
    </row>
    <row r="192" s="27" customFormat="1">
      <c r="A192" s="1"/>
      <c r="B192" s="2"/>
      <c r="C192" s="3"/>
      <c r="D192" s="3"/>
      <c r="E192" s="3"/>
      <c r="F192" s="3"/>
    </row>
    <row r="193" s="27" customFormat="1">
      <c r="A193" s="1"/>
      <c r="B193" s="2"/>
      <c r="C193" s="3"/>
      <c r="D193" s="3"/>
      <c r="E193" s="3"/>
      <c r="F193" s="3"/>
    </row>
    <row r="194" s="27" customFormat="1">
      <c r="A194" s="1"/>
      <c r="B194" s="2"/>
      <c r="C194" s="3"/>
      <c r="D194" s="3"/>
      <c r="E194" s="3"/>
      <c r="F194" s="3"/>
    </row>
    <row r="195" s="27" customFormat="1">
      <c r="A195" s="1"/>
      <c r="B195" s="2"/>
      <c r="C195" s="3"/>
      <c r="D195" s="3"/>
      <c r="E195" s="3"/>
      <c r="F195" s="3"/>
    </row>
    <row r="196" s="27" customFormat="1">
      <c r="A196" s="1"/>
      <c r="B196" s="2"/>
      <c r="C196" s="3"/>
      <c r="D196" s="3"/>
      <c r="E196" s="3"/>
      <c r="F196" s="3"/>
    </row>
    <row r="197" s="27" customFormat="1">
      <c r="A197" s="1"/>
      <c r="B197" s="2"/>
      <c r="C197" s="3"/>
      <c r="D197" s="3"/>
      <c r="E197" s="3"/>
      <c r="F197" s="3"/>
    </row>
    <row r="198" s="27" customFormat="1">
      <c r="A198" s="1"/>
      <c r="B198" s="2"/>
      <c r="C198" s="3"/>
      <c r="D198" s="3"/>
      <c r="E198" s="3"/>
      <c r="F198" s="3"/>
    </row>
    <row r="199" s="27" customFormat="1">
      <c r="A199" s="1"/>
      <c r="B199" s="2"/>
      <c r="C199" s="3"/>
      <c r="D199" s="3"/>
      <c r="E199" s="3"/>
      <c r="F199" s="3"/>
    </row>
    <row r="200" s="27" customFormat="1">
      <c r="A200" s="1"/>
      <c r="B200" s="2"/>
      <c r="C200" s="3"/>
      <c r="D200" s="3"/>
      <c r="E200" s="3"/>
      <c r="F200" s="3"/>
    </row>
  </sheetData>
  <mergeCells count="18">
    <mergeCell ref="C1:E1"/>
    <mergeCell ref="C2:E2"/>
    <mergeCell ref="C3:E3"/>
    <mergeCell ref="C4:E4"/>
    <mergeCell ref="C5:E5"/>
    <mergeCell ref="A6:E8"/>
    <mergeCell ref="C10:E10"/>
    <mergeCell ref="C11:E11"/>
    <mergeCell ref="B12:E12"/>
    <mergeCell ref="C13:E13"/>
    <mergeCell ref="C14:E14"/>
    <mergeCell ref="A15:E16"/>
    <mergeCell ref="A17:E17"/>
    <mergeCell ref="B18:D18"/>
    <mergeCell ref="A19:D19"/>
    <mergeCell ref="A21:D21"/>
    <mergeCell ref="A47:E47"/>
    <mergeCell ref="A95:E95"/>
  </mergeCells>
  <printOptions headings="0" gridLines="0"/>
  <pageMargins left="0.47244099999999989" right="0.19684999999999997" top="0.39370099999999991" bottom="0.19684999999999997" header="0.15748000000000001" footer="0"/>
  <pageSetup paperSize="9" scale="69" firstPageNumber="2147483647" fitToWidth="1" fitToHeight="5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revision>17</cp:revision>
  <dcterms:created xsi:type="dcterms:W3CDTF">1996-10-08T23:32:00Z</dcterms:created>
  <dcterms:modified xsi:type="dcterms:W3CDTF">2023-09-14T18:25:44Z</dcterms:modified>
  <cp:version>730895</cp:version>
</cp:coreProperties>
</file>